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. Operations\Fund Guidelines &amp; Materials\CARERS WA - FILMING OUR FUTURES\2. Current Guidelines &amp; Budget\Final for Upload\"/>
    </mc:Choice>
  </mc:AlternateContent>
  <xr:revisionPtr revIDLastSave="0" documentId="13_ncr:1_{79F5AC1F-3B52-4BE4-A8AB-EB077767F7B7}" xr6:coauthVersionLast="46" xr6:coauthVersionMax="46" xr10:uidLastSave="{00000000-0000-0000-0000-000000000000}"/>
  <bookViews>
    <workbookView xWindow="-98" yWindow="-98" windowWidth="28996" windowHeight="15796" xr2:uid="{E84B972C-015E-4855-8C44-DB600A8356D0}"/>
  </bookViews>
  <sheets>
    <sheet name="CarersWA" sheetId="1" r:id="rId1"/>
  </sheets>
  <definedNames>
    <definedName name="_xlnm.Print_Area" localSheetId="0">CarersWA!$A$1:$J$24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H3" i="1"/>
  <c r="I3" i="1"/>
  <c r="I12" i="1"/>
  <c r="I20" i="1"/>
  <c r="G21" i="1"/>
  <c r="I21" i="1"/>
  <c r="I22" i="1"/>
  <c r="I2" i="1"/>
  <c r="H22" i="1"/>
  <c r="H11" i="1"/>
  <c r="I11" i="1"/>
  <c r="H7" i="1"/>
  <c r="I7" i="1"/>
  <c r="H8" i="1"/>
  <c r="I8" i="1"/>
  <c r="H9" i="1"/>
  <c r="I9" i="1"/>
  <c r="H10" i="1"/>
  <c r="I10" i="1"/>
  <c r="H5" i="1"/>
  <c r="I5" i="1"/>
  <c r="H6" i="1"/>
  <c r="I6" i="1"/>
  <c r="H4" i="1"/>
  <c r="I4" i="1"/>
  <c r="H2" i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Diversity</author>
  </authors>
  <commentList>
    <comment ref="C11" authorId="0" shapeId="0" xr:uid="{ECF66401-F66C-4A38-9334-50BD853B94FF}">
      <text>
        <r>
          <rPr>
            <b/>
            <sz val="9"/>
            <color indexed="81"/>
            <rFont val="Tahoma"/>
            <family val="2"/>
          </rPr>
          <t>Diversity: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<sst xmlns="http://schemas.openxmlformats.org/spreadsheetml/2006/main" count="74" uniqueCount="54">
  <si>
    <t>ITEM</t>
  </si>
  <si>
    <t>Quantity</t>
  </si>
  <si>
    <t>Rate</t>
  </si>
  <si>
    <t>TOTAL</t>
  </si>
  <si>
    <t>Amount</t>
  </si>
  <si>
    <t>Description</t>
  </si>
  <si>
    <t>Equipment Hire</t>
  </si>
  <si>
    <t>Transport</t>
  </si>
  <si>
    <t>Studio Hire</t>
  </si>
  <si>
    <t>Executive Producer/Producer</t>
  </si>
  <si>
    <t>Contingency - 10%</t>
  </si>
  <si>
    <t>Catering</t>
  </si>
  <si>
    <t>Cameras, lights,</t>
  </si>
  <si>
    <t xml:space="preserve">Sub Total </t>
  </si>
  <si>
    <t>Super 9.5%</t>
  </si>
  <si>
    <t>Mentor 1: Writer/Director</t>
  </si>
  <si>
    <t xml:space="preserve">Mentor 2: Editor </t>
  </si>
  <si>
    <t xml:space="preserve">Mentor 3: Sound Recordist </t>
  </si>
  <si>
    <t xml:space="preserve">Mentor 4: DOP </t>
  </si>
  <si>
    <t xml:space="preserve">Who </t>
  </si>
  <si>
    <t xml:space="preserve">Direct consultation and writing up of group and individual concepts and ideas. Treatment development for 15 shorts (1-2mins) 3 weeks? </t>
  </si>
  <si>
    <t>Attachment  1: Writer/Director</t>
  </si>
  <si>
    <t xml:space="preserve">Attachment 2: Editor </t>
  </si>
  <si>
    <t xml:space="preserve">Attachment 3: Sound Recordist </t>
  </si>
  <si>
    <t xml:space="preserve">Attachment 4: DOP </t>
  </si>
  <si>
    <t xml:space="preserve">Talent Consultation Group / Disability Diverse Filmmakers </t>
  </si>
  <si>
    <t>1 week attachment?</t>
  </si>
  <si>
    <t>2 week attachment?</t>
  </si>
  <si>
    <t xml:space="preserve">1 week attachment? </t>
  </si>
  <si>
    <t>Contracting with successfuls, legals, budgeting, scheduling - all stages through to delivery</t>
  </si>
  <si>
    <t>Level 9 MPPA $2,099</t>
  </si>
  <si>
    <t>Level 8 MPPA $2,016</t>
  </si>
  <si>
    <t>Level 7 MPPA $1842</t>
  </si>
  <si>
    <t xml:space="preserve">NOTE: Disabled practitioners to provide own transport if they require wheelchair access to locations. </t>
  </si>
  <si>
    <t xml:space="preserve">Legals </t>
  </si>
  <si>
    <t>Music</t>
  </si>
  <si>
    <t>Production Coord</t>
  </si>
  <si>
    <t xml:space="preserve">AD Captioning </t>
  </si>
  <si>
    <t>Level 5 MPPA $1,561</t>
  </si>
  <si>
    <t xml:space="preserve">Across 5 weeks to coordinate attachments etc </t>
  </si>
  <si>
    <t>2 weeks on set and Inclusive of all gear</t>
  </si>
  <si>
    <t xml:space="preserve">Planning and executing film shoot/s. 2 weeks on set </t>
  </si>
  <si>
    <t>Combination of fifteen individual Storytellers with range of disability across CarersWA and their partners.</t>
  </si>
  <si>
    <t>Locational transport only. Storytellers to organise own transport</t>
  </si>
  <si>
    <t>$300 x 15 films</t>
  </si>
  <si>
    <t>Sub total</t>
  </si>
  <si>
    <t xml:space="preserve">PC to hire/coordinate </t>
  </si>
  <si>
    <t xml:space="preserve">TBC - EOI </t>
  </si>
  <si>
    <t xml:space="preserve">Sourced with support from Carers WA </t>
  </si>
  <si>
    <t xml:space="preserve">Competitive Assessment Process </t>
  </si>
  <si>
    <t xml:space="preserve">Hard costs (TBC) </t>
  </si>
  <si>
    <t>Standard attachment $1,000 rate</t>
  </si>
  <si>
    <t xml:space="preserve">Standard attachment $1,000 rate </t>
  </si>
  <si>
    <t xml:space="preserve">Offline, online and mastering - 3/4 weeks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</si>
</sst>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Font="1" applyFill="1" applyAlignment="1">
      <alignment wrapText="1"/>
    </xf>
    <xf numFmtId="44" fontId="0" fillId="0" borderId="1" xfId="0" applyNumberForma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0" fillId="0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5336-9097-462B-A747-764C1599700E}">
  <dimension ref="A1:J26"/>
  <sheetViews>
    <sheetView tabSelected="1" zoomScale="80" zoomScaleNormal="80" workbookViewId="0">
      <pane ySplit="1" topLeftCell="A23" activePane="bottomLeft" state="frozen"/>
      <selection pane="bottomLeft" activeCell="M4" sqref="M4"/>
    </sheetView>
  </sheetViews>
  <sheetFormatPr defaultColWidth="8.73046875" defaultRowHeight="41" customHeight="1" x14ac:dyDescent="0.45"/>
  <cols>
    <col min="1" max="1" width="28.46484375" style="1" customWidth="1"/>
    <col min="2" max="2" width="16.59765625" style="1" customWidth="1"/>
    <col min="3" max="3" width="43.19921875" style="1" customWidth="1"/>
    <col min="4" max="4" width="11" style="1" customWidth="1"/>
    <col min="5" max="5" width="11.796875" style="1" customWidth="1"/>
    <col min="6" max="8" width="11.53125" style="1" customWidth="1"/>
    <col min="9" max="9" width="16.19921875" style="1" customWidth="1"/>
    <col min="10" max="10" width="3" style="18" customWidth="1"/>
    <col min="11" max="16384" width="8.73046875" style="1"/>
  </cols>
  <sheetData>
    <row r="1" spans="1:10" ht="41" customHeight="1" x14ac:dyDescent="0.45">
      <c r="A1" s="4" t="s">
        <v>0</v>
      </c>
      <c r="B1" s="4" t="s">
        <v>19</v>
      </c>
      <c r="C1" s="4" t="s">
        <v>5</v>
      </c>
      <c r="D1" s="4"/>
      <c r="E1" s="4" t="s">
        <v>2</v>
      </c>
      <c r="F1" s="4" t="s">
        <v>1</v>
      </c>
      <c r="G1" s="4" t="s">
        <v>13</v>
      </c>
      <c r="H1" s="4" t="s">
        <v>14</v>
      </c>
      <c r="I1" s="4" t="s">
        <v>4</v>
      </c>
    </row>
    <row r="2" spans="1:10" s="2" customFormat="1" ht="41" customHeight="1" x14ac:dyDescent="0.45">
      <c r="A2" s="5" t="s">
        <v>15</v>
      </c>
      <c r="B2" s="5" t="s">
        <v>46</v>
      </c>
      <c r="C2" s="5" t="s">
        <v>20</v>
      </c>
      <c r="D2" s="5" t="s">
        <v>30</v>
      </c>
      <c r="E2" s="5">
        <v>2099</v>
      </c>
      <c r="F2" s="5">
        <v>3</v>
      </c>
      <c r="G2" s="5">
        <v>6297</v>
      </c>
      <c r="H2" s="6">
        <f>G2*9.5%</f>
        <v>598.21500000000003</v>
      </c>
      <c r="I2" s="9">
        <f>G2+H2</f>
        <v>6895.2150000000001</v>
      </c>
      <c r="J2" s="13"/>
    </row>
    <row r="3" spans="1:10" s="2" customFormat="1" ht="41" customHeight="1" x14ac:dyDescent="0.45">
      <c r="A3" s="5" t="s">
        <v>16</v>
      </c>
      <c r="B3" s="5" t="s">
        <v>46</v>
      </c>
      <c r="C3" s="5" t="s">
        <v>53</v>
      </c>
      <c r="D3" s="5" t="s">
        <v>31</v>
      </c>
      <c r="E3" s="5">
        <v>2016</v>
      </c>
      <c r="F3" s="5">
        <v>4</v>
      </c>
      <c r="G3" s="5">
        <f>2016*F3</f>
        <v>8064</v>
      </c>
      <c r="H3" s="6">
        <f t="shared" ref="H3:H11" si="0">G3*9.5%</f>
        <v>766.08</v>
      </c>
      <c r="I3" s="9">
        <f t="shared" ref="I3:I4" si="1">G3+H3</f>
        <v>8830.08</v>
      </c>
      <c r="J3" s="13"/>
    </row>
    <row r="4" spans="1:10" s="2" customFormat="1" ht="41" customHeight="1" x14ac:dyDescent="0.45">
      <c r="A4" s="5" t="s">
        <v>17</v>
      </c>
      <c r="B4" s="5" t="s">
        <v>46</v>
      </c>
      <c r="C4" s="5" t="s">
        <v>40</v>
      </c>
      <c r="D4" s="5" t="s">
        <v>32</v>
      </c>
      <c r="E4" s="5">
        <v>1842</v>
      </c>
      <c r="F4" s="5">
        <v>2</v>
      </c>
      <c r="G4" s="5">
        <v>3684</v>
      </c>
      <c r="H4" s="6">
        <f t="shared" si="0"/>
        <v>349.98</v>
      </c>
      <c r="I4" s="9">
        <f t="shared" si="1"/>
        <v>4033.98</v>
      </c>
      <c r="J4" s="13"/>
    </row>
    <row r="5" spans="1:10" s="2" customFormat="1" ht="41" customHeight="1" x14ac:dyDescent="0.45">
      <c r="A5" s="5" t="s">
        <v>18</v>
      </c>
      <c r="B5" s="5" t="s">
        <v>46</v>
      </c>
      <c r="C5" s="5" t="s">
        <v>41</v>
      </c>
      <c r="D5" s="5" t="s">
        <v>31</v>
      </c>
      <c r="E5" s="5">
        <v>2016</v>
      </c>
      <c r="F5" s="5">
        <v>2</v>
      </c>
      <c r="G5" s="5">
        <v>4032</v>
      </c>
      <c r="H5" s="6">
        <f>G5*9.5%</f>
        <v>383.04</v>
      </c>
      <c r="I5" s="9">
        <f>G5+H5</f>
        <v>4415.04</v>
      </c>
      <c r="J5" s="13"/>
    </row>
    <row r="6" spans="1:10" s="13" customFormat="1" ht="41" customHeight="1" x14ac:dyDescent="0.45">
      <c r="A6" s="7" t="s">
        <v>36</v>
      </c>
      <c r="B6" s="5" t="s">
        <v>46</v>
      </c>
      <c r="C6" s="7" t="s">
        <v>39</v>
      </c>
      <c r="D6" s="7" t="s">
        <v>38</v>
      </c>
      <c r="E6" s="7">
        <v>1561</v>
      </c>
      <c r="F6" s="7">
        <v>5</v>
      </c>
      <c r="G6" s="7">
        <v>7805</v>
      </c>
      <c r="H6" s="6">
        <f t="shared" si="0"/>
        <v>741.47500000000002</v>
      </c>
      <c r="I6" s="9">
        <f t="shared" ref="I6" si="2">G6+H6</f>
        <v>8546.4750000000004</v>
      </c>
    </row>
    <row r="7" spans="1:10" s="2" customFormat="1" ht="41" customHeight="1" x14ac:dyDescent="0.45">
      <c r="A7" s="5" t="s">
        <v>21</v>
      </c>
      <c r="B7" s="5" t="s">
        <v>47</v>
      </c>
      <c r="C7" s="5" t="s">
        <v>27</v>
      </c>
      <c r="D7" s="5" t="s">
        <v>52</v>
      </c>
      <c r="E7" s="7">
        <v>1000</v>
      </c>
      <c r="F7" s="7">
        <v>2</v>
      </c>
      <c r="G7" s="7">
        <v>2000</v>
      </c>
      <c r="H7" s="6">
        <f t="shared" si="0"/>
        <v>190</v>
      </c>
      <c r="I7" s="9">
        <f t="shared" ref="I7:I11" si="3">G7+H7</f>
        <v>2190</v>
      </c>
      <c r="J7" s="13"/>
    </row>
    <row r="8" spans="1:10" s="2" customFormat="1" ht="41" customHeight="1" x14ac:dyDescent="0.45">
      <c r="A8" s="5" t="s">
        <v>22</v>
      </c>
      <c r="B8" s="5" t="s">
        <v>47</v>
      </c>
      <c r="C8" s="5" t="s">
        <v>26</v>
      </c>
      <c r="D8" s="5" t="s">
        <v>52</v>
      </c>
      <c r="E8" s="7">
        <v>1000</v>
      </c>
      <c r="F8" s="7">
        <v>1</v>
      </c>
      <c r="G8" s="7">
        <v>1000</v>
      </c>
      <c r="H8" s="6">
        <f t="shared" si="0"/>
        <v>95</v>
      </c>
      <c r="I8" s="9">
        <f t="shared" si="3"/>
        <v>1095</v>
      </c>
      <c r="J8" s="13"/>
    </row>
    <row r="9" spans="1:10" s="2" customFormat="1" ht="41" customHeight="1" x14ac:dyDescent="0.45">
      <c r="A9" s="5" t="s">
        <v>23</v>
      </c>
      <c r="B9" s="5" t="s">
        <v>47</v>
      </c>
      <c r="C9" s="5" t="s">
        <v>26</v>
      </c>
      <c r="D9" s="5" t="s">
        <v>52</v>
      </c>
      <c r="E9" s="7">
        <v>1000</v>
      </c>
      <c r="F9" s="7">
        <v>1</v>
      </c>
      <c r="G9" s="7">
        <v>1000</v>
      </c>
      <c r="H9" s="6">
        <f t="shared" si="0"/>
        <v>95</v>
      </c>
      <c r="I9" s="9">
        <f t="shared" si="3"/>
        <v>1095</v>
      </c>
      <c r="J9" s="13"/>
    </row>
    <row r="10" spans="1:10" ht="41" customHeight="1" x14ac:dyDescent="0.45">
      <c r="A10" s="5" t="s">
        <v>24</v>
      </c>
      <c r="B10" s="8" t="s">
        <v>47</v>
      </c>
      <c r="C10" s="8" t="s">
        <v>28</v>
      </c>
      <c r="D10" s="5" t="s">
        <v>51</v>
      </c>
      <c r="E10" s="7">
        <v>1000</v>
      </c>
      <c r="F10" s="7">
        <v>1</v>
      </c>
      <c r="G10" s="7">
        <v>1000</v>
      </c>
      <c r="H10" s="6">
        <f t="shared" si="0"/>
        <v>95</v>
      </c>
      <c r="I10" s="9">
        <f t="shared" si="3"/>
        <v>1095</v>
      </c>
    </row>
    <row r="11" spans="1:10" ht="50.55" customHeight="1" x14ac:dyDescent="0.45">
      <c r="A11" s="5" t="s">
        <v>25</v>
      </c>
      <c r="B11" s="8" t="s">
        <v>48</v>
      </c>
      <c r="C11" s="8" t="s">
        <v>42</v>
      </c>
      <c r="D11" s="8"/>
      <c r="E11" s="9">
        <v>500</v>
      </c>
      <c r="F11" s="8">
        <v>15</v>
      </c>
      <c r="G11" s="8">
        <v>7500</v>
      </c>
      <c r="H11" s="6">
        <f t="shared" si="0"/>
        <v>712.5</v>
      </c>
      <c r="I11" s="9">
        <f t="shared" si="3"/>
        <v>8212.5</v>
      </c>
    </row>
    <row r="12" spans="1:10" ht="41" customHeight="1" x14ac:dyDescent="0.45">
      <c r="A12" s="8" t="s">
        <v>9</v>
      </c>
      <c r="B12" s="8" t="s">
        <v>49</v>
      </c>
      <c r="C12" s="8" t="s">
        <v>29</v>
      </c>
      <c r="D12" s="8"/>
      <c r="E12" s="9">
        <v>15000</v>
      </c>
      <c r="F12" s="8">
        <v>1</v>
      </c>
      <c r="G12" s="8">
        <v>15000</v>
      </c>
      <c r="H12" s="16"/>
      <c r="I12" s="9">
        <f t="shared" ref="I12" si="4">G12+H12</f>
        <v>15000</v>
      </c>
    </row>
    <row r="13" spans="1:10" ht="41" customHeight="1" x14ac:dyDescent="0.45">
      <c r="A13" s="8" t="s">
        <v>34</v>
      </c>
      <c r="B13" s="8" t="s">
        <v>50</v>
      </c>
      <c r="C13" s="8"/>
      <c r="D13" s="8"/>
      <c r="E13" s="9">
        <v>3000</v>
      </c>
      <c r="F13" s="10">
        <v>1</v>
      </c>
      <c r="G13" s="8">
        <v>3000</v>
      </c>
      <c r="H13" s="12"/>
      <c r="I13" s="9">
        <v>3000</v>
      </c>
    </row>
    <row r="14" spans="1:10" ht="41" customHeight="1" x14ac:dyDescent="0.45">
      <c r="A14" s="8" t="s">
        <v>6</v>
      </c>
      <c r="B14" s="8" t="s">
        <v>50</v>
      </c>
      <c r="C14" s="8" t="s">
        <v>12</v>
      </c>
      <c r="D14" s="8"/>
      <c r="E14" s="9">
        <v>3500</v>
      </c>
      <c r="F14" s="10">
        <v>2</v>
      </c>
      <c r="G14" s="8">
        <v>7000</v>
      </c>
      <c r="H14" s="12"/>
      <c r="I14" s="9">
        <v>7000</v>
      </c>
    </row>
    <row r="15" spans="1:10" ht="41" customHeight="1" x14ac:dyDescent="0.45">
      <c r="A15" s="8" t="s">
        <v>11</v>
      </c>
      <c r="B15" s="8" t="s">
        <v>50</v>
      </c>
      <c r="C15" s="8" t="s">
        <v>11</v>
      </c>
      <c r="D15" s="8"/>
      <c r="E15" s="9">
        <v>200</v>
      </c>
      <c r="F15" s="8">
        <v>10</v>
      </c>
      <c r="G15" s="8">
        <v>2000</v>
      </c>
      <c r="H15" s="12"/>
      <c r="I15" s="9">
        <v>2000</v>
      </c>
    </row>
    <row r="16" spans="1:10" ht="41" customHeight="1" x14ac:dyDescent="0.45">
      <c r="A16" s="8" t="s">
        <v>8</v>
      </c>
      <c r="B16" s="8" t="s">
        <v>50</v>
      </c>
      <c r="C16" s="8"/>
      <c r="D16" s="8"/>
      <c r="E16" s="9">
        <v>2000</v>
      </c>
      <c r="F16" s="8">
        <v>1</v>
      </c>
      <c r="G16" s="8">
        <v>2000</v>
      </c>
      <c r="H16" s="12"/>
      <c r="I16" s="9">
        <v>2000</v>
      </c>
    </row>
    <row r="17" spans="1:9" ht="41" customHeight="1" x14ac:dyDescent="0.45">
      <c r="A17" s="8" t="s">
        <v>7</v>
      </c>
      <c r="B17" s="8" t="s">
        <v>50</v>
      </c>
      <c r="C17" s="8" t="s">
        <v>43</v>
      </c>
      <c r="D17" s="8"/>
      <c r="E17" s="9">
        <v>1500</v>
      </c>
      <c r="F17" s="8">
        <v>1</v>
      </c>
      <c r="G17" s="8">
        <v>1500</v>
      </c>
      <c r="H17" s="12"/>
      <c r="I17" s="9">
        <v>1500</v>
      </c>
    </row>
    <row r="18" spans="1:9" ht="41" customHeight="1" x14ac:dyDescent="0.45">
      <c r="A18" s="8" t="s">
        <v>35</v>
      </c>
      <c r="B18" s="8" t="s">
        <v>50</v>
      </c>
      <c r="C18" s="8"/>
      <c r="D18" s="8"/>
      <c r="E18" s="9">
        <v>2000</v>
      </c>
      <c r="F18" s="8">
        <v>1</v>
      </c>
      <c r="G18" s="8">
        <v>2000</v>
      </c>
      <c r="H18" s="12"/>
      <c r="I18" s="9">
        <v>2000</v>
      </c>
    </row>
    <row r="19" spans="1:9" ht="41" customHeight="1" x14ac:dyDescent="0.45">
      <c r="A19" s="8" t="s">
        <v>37</v>
      </c>
      <c r="B19" s="8" t="s">
        <v>50</v>
      </c>
      <c r="C19" s="8" t="s">
        <v>44</v>
      </c>
      <c r="D19" s="8"/>
      <c r="E19" s="9">
        <v>4500</v>
      </c>
      <c r="F19" s="8">
        <v>1</v>
      </c>
      <c r="G19" s="8">
        <v>4500</v>
      </c>
      <c r="H19" s="12"/>
      <c r="I19" s="9">
        <v>4500</v>
      </c>
    </row>
    <row r="20" spans="1:9" ht="41" customHeight="1" x14ac:dyDescent="0.45">
      <c r="A20" s="8" t="s">
        <v>45</v>
      </c>
      <c r="B20" s="8" t="s">
        <v>50</v>
      </c>
      <c r="C20" s="8"/>
      <c r="D20" s="8"/>
      <c r="E20" s="9"/>
      <c r="F20" s="8"/>
      <c r="G20" s="8"/>
      <c r="H20" s="12"/>
      <c r="I20" s="9">
        <f>SUM(I2:I19)</f>
        <v>83408.290000000008</v>
      </c>
    </row>
    <row r="21" spans="1:9" ht="41" customHeight="1" x14ac:dyDescent="0.45">
      <c r="A21" s="8" t="s">
        <v>10</v>
      </c>
      <c r="B21" s="8" t="s">
        <v>50</v>
      </c>
      <c r="C21" s="8"/>
      <c r="D21" s="8"/>
      <c r="E21" s="9"/>
      <c r="F21" s="8">
        <v>1</v>
      </c>
      <c r="G21" s="14">
        <f>I20*10%</f>
        <v>8340.8290000000015</v>
      </c>
      <c r="H21" s="12"/>
      <c r="I21" s="9">
        <f>G21</f>
        <v>8340.8290000000015</v>
      </c>
    </row>
    <row r="22" spans="1:9" ht="41" customHeight="1" x14ac:dyDescent="0.45">
      <c r="A22" s="4" t="s">
        <v>3</v>
      </c>
      <c r="B22" s="4"/>
      <c r="C22" s="8"/>
      <c r="D22" s="8"/>
      <c r="E22" s="11"/>
      <c r="F22" s="4"/>
      <c r="G22" s="4">
        <f>SUM(G2:G21)</f>
        <v>87722.828999999998</v>
      </c>
      <c r="H22" s="15">
        <f>SUM(H2:H21)</f>
        <v>4026.29</v>
      </c>
      <c r="I22" s="11">
        <f>I20+I21</f>
        <v>91749.119000000006</v>
      </c>
    </row>
    <row r="23" spans="1:9" s="18" customFormat="1" ht="41" customHeight="1" x14ac:dyDescent="0.45">
      <c r="A23" s="10"/>
      <c r="B23" s="10"/>
      <c r="C23" s="10"/>
      <c r="D23" s="10"/>
      <c r="E23" s="17"/>
      <c r="F23" s="10"/>
      <c r="G23" s="10"/>
      <c r="H23" s="10"/>
      <c r="I23" s="10"/>
    </row>
    <row r="24" spans="1:9" ht="71" customHeight="1" x14ac:dyDescent="0.45">
      <c r="A24" s="10" t="s">
        <v>33</v>
      </c>
      <c r="B24" s="10"/>
      <c r="C24" s="8"/>
      <c r="D24" s="8"/>
      <c r="E24" s="9"/>
      <c r="F24" s="8"/>
      <c r="G24" s="8"/>
      <c r="H24" s="8"/>
      <c r="I24" s="8"/>
    </row>
    <row r="25" spans="1:9" ht="41" customHeight="1" x14ac:dyDescent="0.45">
      <c r="E25" s="3"/>
    </row>
    <row r="26" spans="1:9" ht="41" customHeight="1" x14ac:dyDescent="0.45">
      <c r="E26" s="3"/>
    </row>
  </sheetData>
  <phoneticPr fontId="3" type="noConversion"/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A52A232802747A60CFBCEBCA04420" ma:contentTypeVersion="12" ma:contentTypeDescription="Create a new document." ma:contentTypeScope="" ma:versionID="898dcb6119360f8ded7f456e578aaf6a">
  <xsd:schema xmlns:xsd="http://www.w3.org/2001/XMLSchema" xmlns:xs="http://www.w3.org/2001/XMLSchema" xmlns:p="http://schemas.microsoft.com/office/2006/metadata/properties" xmlns:ns3="5e41f036-664e-4eaf-8166-af2224d24686" xmlns:ns4="0b92be88-da71-4a2c-bca2-4e0958dfd1f4" targetNamespace="http://schemas.microsoft.com/office/2006/metadata/properties" ma:root="true" ma:fieldsID="9359fbcfa5e8d52dd7b750062907cff2" ns3:_="" ns4:_="">
    <xsd:import namespace="5e41f036-664e-4eaf-8166-af2224d24686"/>
    <xsd:import namespace="0b92be88-da71-4a2c-bca2-4e0958dfd1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1f036-664e-4eaf-8166-af2224d246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2be88-da71-4a2c-bca2-4e0958dfd1f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0ACD1A-29AC-4E41-92B0-7E77B51EC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6596C6-1CF1-4F64-9DE0-7E76F1993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1f036-664e-4eaf-8166-af2224d24686"/>
    <ds:schemaRef ds:uri="0b92be88-da71-4a2c-bca2-4e0958dfd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954F48-59F5-45C7-A699-AF5A2D6079D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b92be88-da71-4a2c-bca2-4e0958dfd1f4"/>
    <ds:schemaRef ds:uri="5e41f036-664e-4eaf-8166-af2224d246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CarersWA</vt:lpstr>
      <vt:lpstr>CarersWA!Print_Area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Filming our Future ‘Our Choice, Our Voice, Our Way’ - Indicative Budget - March 2021</dc:title>
  <dc:creator>Screenwest (Australia) Ltd</dc:creator>
  <cp:keywords>Filming Our Future; Carers WA; Diversity; Equity; Inclusion; Disability; Disability Diverse; Guidelines; Carers WA; Screenwest</cp:keywords>
  <cp:lastModifiedBy>Gillian Stephenson</cp:lastModifiedBy>
  <cp:lastPrinted>2020-11-02T02:47:47Z</cp:lastPrinted>
  <dcterms:created xsi:type="dcterms:W3CDTF">2019-09-05T05:58:01Z</dcterms:created>
  <dcterms:modified xsi:type="dcterms:W3CDTF">2021-03-04T01:41:48Z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0x01010066BA52A232802747A60CFBCEBCA04420</vt:lpwstr>
  </property>
</Properties>
</file>